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40_CONTROL_ISSUE\231120_DSP\E.Vykresova dokumentacia\SO411 Rozsirenie kanal Terchovska - DU\"/>
    </mc:Choice>
  </mc:AlternateContent>
  <xr:revisionPtr revIDLastSave="0" documentId="13_ncr:1_{43E9700E-A2A2-4BFA-AAAA-A204C6D516FA}" xr6:coauthVersionLast="47" xr6:coauthVersionMax="47" xr10:uidLastSave="{00000000-0000-0000-0000-000000000000}"/>
  <bookViews>
    <workbookView xWindow="3900" yWindow="3900" windowWidth="21600" windowHeight="12735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7" i="4" l="1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4" i="4"/>
  <c r="M24" i="4" s="1"/>
  <c r="K24" i="4"/>
  <c r="J24" i="4"/>
  <c r="I24" i="4"/>
  <c r="H24" i="4"/>
  <c r="G24" i="4"/>
  <c r="F24" i="4"/>
  <c r="E24" i="4"/>
  <c r="W23" i="4"/>
  <c r="M23" i="4" s="1"/>
  <c r="K23" i="4"/>
  <c r="J23" i="4"/>
  <c r="I23" i="4"/>
  <c r="H23" i="4"/>
  <c r="G23" i="4"/>
  <c r="F23" i="4"/>
  <c r="E23" i="4"/>
  <c r="W20" i="4"/>
  <c r="M20" i="4" s="1"/>
  <c r="K20" i="4"/>
  <c r="J20" i="4"/>
  <c r="I20" i="4"/>
  <c r="H20" i="4"/>
  <c r="G20" i="4"/>
  <c r="F20" i="4"/>
  <c r="E20" i="4"/>
  <c r="W21" i="4"/>
  <c r="M21" i="4" s="1"/>
  <c r="K21" i="4"/>
  <c r="J21" i="4"/>
  <c r="I21" i="4"/>
  <c r="H21" i="4"/>
  <c r="G21" i="4"/>
  <c r="F21" i="4"/>
  <c r="E21" i="4"/>
  <c r="W18" i="4"/>
  <c r="M18" i="4" s="1"/>
  <c r="K18" i="4"/>
  <c r="J18" i="4"/>
  <c r="I18" i="4"/>
  <c r="H18" i="4"/>
  <c r="G18" i="4"/>
  <c r="E18" i="4"/>
  <c r="J17" i="4"/>
  <c r="U24" i="4" l="1"/>
  <c r="U21" i="4"/>
  <c r="U23" i="4"/>
  <c r="U25" i="4"/>
  <c r="U18" i="4"/>
  <c r="U20" i="4"/>
  <c r="U26" i="4"/>
  <c r="AV26" i="4"/>
  <c r="AV25" i="4"/>
  <c r="AV24" i="4"/>
  <c r="AV23" i="4"/>
  <c r="AV20" i="4"/>
  <c r="AV21" i="4"/>
  <c r="AV18" i="4"/>
  <c r="T28" i="4" l="1"/>
  <c r="K17" i="4" l="1"/>
  <c r="AV22" i="4" l="1"/>
  <c r="E17" i="4" l="1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C27833B0-5D88-4CAE-B52E-74050C2EEF5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6FC271A8-319B-41EA-91A9-427A1670CB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E4B61604-44DF-4767-841E-2FC937C84F9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3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E4DAFD66-EBF8-445D-A607-4BC28158DA9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9A29C1A5-49C4-4D30-8DE3-2D2D3892B69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BCCCDF36-B2C7-45F2-992C-4BFF758C4E5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9AAD5401-CBFB-4912-96CB-04F5CB0C28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<sst xmlns="http://schemas.openxmlformats.org/spreadsheetml/2006/main" count="159" uniqueCount="120">
  <si>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</si>
  <si>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</si>
  <si>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</si>
  <si>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</si>
  <si>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</si>
  <si>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</si>
  <si>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</si>
  <si>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</si>
  <si>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</si>
  <si>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</si>
  <si>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</si>
  <si>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</si>
  <si>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</si>
  <si>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</si>
  <si>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</si>
  <si>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</si>
  <si>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</si>
  <si>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</si>
  <si>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</si>
  <si>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</si>
  <si>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</si>
  <si>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</si>
  <si>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</si>
  <si>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</si>
  <si>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</si>
  <si>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</si>
  <si>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</si>
  <si>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</si>
  <si>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</si>
  <si>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</si>
  <si>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</si>
  <si>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</si>
  <si>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</si>
  <si>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</si>
  <si>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</si>
  <si>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</si>
  <si>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</si>
  <si>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</si>
  <si>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</si>
  <si>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</si>
  <si>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</si>
  <si>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</si>
  <si>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</si>
  <si>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</si>
  <si>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</si>
  <si>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</si>
  <si>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</si>
  <si>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</si>
  <si>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</si>
  <si>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</si>
  <si>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</si>
  <si>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</si>
  <si>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</si>
  <si>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</si>
  <si>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</si>
  <si>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</si>
  <si>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</si>
  <si>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</si>
  <si>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</si>
  <si>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</si>
  <si>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</si>
  <si>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</si>
  <si>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</si>
  <si>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</si>
  <si>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</si>
  <si>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</si>
  <si>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</si>
  <si>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</si>
  <si>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</si>
  <si>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</si>
  <si>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</si>
  <si>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</si>
  <si>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</si>
  <si>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</si>
  <si>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</si>
  <si>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</si>
  <si>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</si>
  <si>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</si>
  <si>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</si>
  <si>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</si>
  <si>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</si>
  <si>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</si>
  <si>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</si>
  <si>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</si>
  <si>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</si>
  <si>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2110109 - BYTOVÝ SÚBOR TERCHOVSKÁ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</si>
  <si>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</si>
  <si>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</si>
  <si>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</si>
  <si>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</si>
  <si>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</si>
  <si>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</si>
  <si>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</si>
  <si>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</si>
  <si>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VÝKAZ KANALIZAČNÝCH ŠÁCHT</t>
  </si>
  <si>
    <t>ZOZNAM VYTYČOVACÍCH SÚRADNÍC</t>
  </si>
  <si>
    <t>VKS</t>
  </si>
  <si>
    <t>ZVS</t>
  </si>
  <si>
    <t>3001</t>
  </si>
  <si>
    <t>3002</t>
  </si>
  <si>
    <t>3003</t>
  </si>
  <si>
    <t>3004</t>
  </si>
  <si>
    <t>STAVEBNÁ SITUÁCIA</t>
  </si>
  <si>
    <t>POZDĹŽNY PROFIL</t>
  </si>
  <si>
    <t>VZOROVÁ KANALIZAČNÁ ŠACHTA</t>
  </si>
  <si>
    <t>VZOROVÉ ULOŽENIE POTRUBIA</t>
  </si>
  <si>
    <t>1:200</t>
  </si>
  <si>
    <t>1:200/100</t>
  </si>
  <si>
    <t>1:25</t>
  </si>
  <si>
    <t>SITUACIA</t>
  </si>
  <si>
    <t>PP</t>
  </si>
  <si>
    <t>SACHTA</t>
  </si>
  <si>
    <t>ULOZENIE</t>
  </si>
  <si>
    <t>ING. DANIEL ŠABLICA</t>
  </si>
  <si>
    <t>ONDREJOVOVA 3168/22</t>
  </si>
  <si>
    <t>821 03 BRATISLAVA</t>
  </si>
  <si>
    <t>411</t>
  </si>
  <si>
    <t>411 - ROZŠÍRENIE VEREJNEJ KANALIZÁCIA TERCHOVSKÁ</t>
  </si>
  <si>
    <t>DSP v podrobnosti DRS</t>
  </si>
  <si>
    <t>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</si>
</sst>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6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4" fillId="0" borderId="0" xfId="2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7" xfId="2" applyNumberFormat="1" applyBorder="1" applyAlignment="1">
      <alignment horizontal="left" vertical="center"/>
    </xf>
    <xf numFmtId="0" fontId="2" fillId="0" borderId="19" xfId="2" applyNumberFormat="1" applyBorder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0" xfId="2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6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Z19" sqref="Z19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4"/>
      <c r="B1" s="74"/>
      <c r="C1" s="74"/>
      <c r="D1" s="74"/>
      <c r="E1" s="1" t="s">
        <v>48</v>
      </c>
      <c r="F1" s="2"/>
      <c r="G1" s="2"/>
      <c r="H1" s="2"/>
      <c r="I1" s="2"/>
      <c r="J1" s="3"/>
      <c r="L1" s="75" t="s">
        <v>85</v>
      </c>
      <c r="M1" s="76"/>
      <c r="N1" s="76"/>
      <c r="O1" s="77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4"/>
      <c r="B2" s="74"/>
      <c r="C2" s="74"/>
      <c r="D2" s="74"/>
      <c r="E2" s="7" t="s">
        <v>0</v>
      </c>
      <c r="F2" s="8"/>
      <c r="G2" s="8"/>
      <c r="H2" s="8"/>
      <c r="I2" s="8"/>
      <c r="J2" s="9"/>
      <c r="L2" s="84"/>
      <c r="M2" s="85"/>
      <c r="N2" s="85"/>
      <c r="O2" s="86"/>
      <c r="P2"/>
      <c r="Q2" s="95"/>
      <c r="R2" s="95"/>
      <c r="S2" s="95"/>
      <c r="T2" s="95"/>
      <c r="U2" s="95"/>
      <c r="V2" s="94" t="s">
        <v>90</v>
      </c>
      <c r="W2" s="70"/>
      <c r="Z2" s="94"/>
    </row>
    <row r="3" spans="1:48" ht="20.100000000000001" customHeight="1" x14ac:dyDescent="0.25">
      <c r="A3" s="74"/>
      <c r="B3" s="74"/>
      <c r="C3" s="74"/>
      <c r="D3" s="74"/>
      <c r="E3" s="20" t="s">
        <v>1</v>
      </c>
      <c r="F3" s="2"/>
      <c r="G3" s="2"/>
      <c r="H3" s="2"/>
      <c r="I3" s="2"/>
      <c r="J3" s="2"/>
      <c r="L3" s="87" t="s">
        <v>118</v>
      </c>
      <c r="M3" s="87"/>
      <c r="N3" s="87"/>
      <c r="O3" s="87"/>
      <c r="P3"/>
      <c r="Q3" s="95"/>
      <c r="R3" s="95"/>
      <c r="S3" s="95"/>
      <c r="T3" s="95"/>
      <c r="U3" s="95"/>
      <c r="V3" s="102"/>
      <c r="W3" s="70"/>
      <c r="Z3" s="94"/>
    </row>
    <row r="4" spans="1:48" ht="20.100000000000001" customHeight="1" x14ac:dyDescent="0.25">
      <c r="A4" s="74"/>
      <c r="B4" s="74"/>
      <c r="C4" s="74"/>
      <c r="D4" s="74"/>
      <c r="E4" s="21" t="s">
        <v>2</v>
      </c>
      <c r="F4" s="22"/>
      <c r="G4" s="22"/>
      <c r="H4" s="22"/>
      <c r="I4" s="22"/>
      <c r="J4" s="22"/>
      <c r="L4" s="80"/>
      <c r="M4" s="80"/>
      <c r="N4" s="80"/>
      <c r="O4" s="80"/>
      <c r="P4"/>
      <c r="Q4" s="96"/>
      <c r="R4" s="96"/>
      <c r="S4" s="96"/>
      <c r="T4" s="96"/>
      <c r="U4" s="96"/>
      <c r="V4" s="94" t="s">
        <v>89</v>
      </c>
      <c r="W4" s="70"/>
    </row>
    <row r="5" spans="1:48" ht="20.100000000000001" customHeight="1" x14ac:dyDescent="0.25">
      <c r="A5" s="74"/>
      <c r="B5" s="74"/>
      <c r="C5" s="74"/>
      <c r="D5" s="74"/>
      <c r="E5" s="30" t="s">
        <v>51</v>
      </c>
      <c r="F5" s="6"/>
      <c r="G5" s="6"/>
      <c r="H5" s="6"/>
      <c r="I5" s="6"/>
      <c r="J5" s="6"/>
      <c r="L5" s="81" t="s">
        <v>71</v>
      </c>
      <c r="M5" s="81"/>
      <c r="N5" s="81"/>
      <c r="O5" s="81"/>
      <c r="P5"/>
      <c r="Q5" s="97"/>
      <c r="R5" s="97"/>
      <c r="S5" s="97"/>
      <c r="T5" s="97"/>
      <c r="U5" s="97"/>
      <c r="V5" s="94"/>
      <c r="W5" s="70"/>
    </row>
    <row r="6" spans="1:48" ht="11.1" customHeight="1" x14ac:dyDescent="0.25">
      <c r="A6" s="74"/>
      <c r="B6" s="74"/>
      <c r="C6" s="74"/>
      <c r="D6" s="74"/>
      <c r="E6" s="21" t="s">
        <v>3</v>
      </c>
      <c r="F6" s="22"/>
      <c r="G6" s="22"/>
      <c r="H6" s="22"/>
      <c r="I6" s="22"/>
      <c r="J6" s="22"/>
      <c r="L6" s="80"/>
      <c r="M6" s="80"/>
      <c r="N6" s="80"/>
      <c r="O6" s="80"/>
      <c r="P6"/>
      <c r="Q6" s="98"/>
      <c r="R6" s="98"/>
      <c r="S6" s="98"/>
      <c r="T6" s="98"/>
      <c r="U6" s="98"/>
      <c r="V6" s="70"/>
      <c r="W6" s="70"/>
    </row>
    <row r="7" spans="1:48" ht="12.2" customHeight="1" x14ac:dyDescent="0.25">
      <c r="A7" s="74"/>
      <c r="B7" s="74"/>
      <c r="C7" s="74"/>
      <c r="D7" s="74"/>
      <c r="E7" s="18" t="s">
        <v>52</v>
      </c>
      <c r="F7" s="19"/>
      <c r="G7" s="19"/>
      <c r="H7" s="19"/>
      <c r="I7" s="19"/>
      <c r="J7" s="19"/>
      <c r="L7" s="81" t="s">
        <v>80</v>
      </c>
      <c r="M7" s="81"/>
      <c r="N7" s="81"/>
      <c r="O7" s="81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4"/>
      <c r="B8" s="74"/>
      <c r="C8" s="74"/>
      <c r="D8" s="74"/>
      <c r="E8" s="23" t="s">
        <v>5</v>
      </c>
      <c r="F8" s="23"/>
      <c r="G8" s="23"/>
      <c r="H8" s="23"/>
      <c r="I8" s="23"/>
      <c r="J8" s="23"/>
      <c r="L8" s="80"/>
      <c r="M8" s="80"/>
      <c r="N8" s="80"/>
      <c r="O8" s="80"/>
      <c r="P8"/>
      <c r="Q8" s="71"/>
      <c r="R8" s="72"/>
      <c r="S8" s="72"/>
      <c r="T8" s="72"/>
      <c r="U8" s="72"/>
      <c r="V8" s="94"/>
      <c r="W8" s="105"/>
    </row>
    <row r="9" spans="1:48" ht="12.2" customHeight="1" x14ac:dyDescent="0.25">
      <c r="A9" s="74"/>
      <c r="B9" s="74"/>
      <c r="C9" s="74"/>
      <c r="D9" s="74"/>
      <c r="E9" s="24" t="s">
        <v>53</v>
      </c>
      <c r="F9" s="25"/>
      <c r="G9" s="25"/>
      <c r="H9" s="25"/>
      <c r="I9" s="25"/>
      <c r="J9" s="25"/>
      <c r="L9" s="81" t="s">
        <v>117</v>
      </c>
      <c r="M9" s="81"/>
      <c r="N9" s="81"/>
      <c r="O9" s="81"/>
      <c r="P9"/>
      <c r="Q9" s="72" t="s">
        <v>113</v>
      </c>
      <c r="R9" s="72"/>
      <c r="S9" s="72"/>
      <c r="T9" s="72"/>
      <c r="U9" s="72"/>
      <c r="V9" s="105"/>
      <c r="W9" s="105"/>
    </row>
    <row r="10" spans="1:48" ht="11.1" customHeight="1" x14ac:dyDescent="0.25">
      <c r="A10" s="74"/>
      <c r="B10" s="74"/>
      <c r="C10" s="74"/>
      <c r="D10" s="74"/>
      <c r="E10" s="26" t="s">
        <v>6</v>
      </c>
      <c r="F10" s="26"/>
      <c r="G10" s="26"/>
      <c r="H10" s="26"/>
      <c r="I10" s="26"/>
      <c r="J10" s="26"/>
      <c r="L10" s="80"/>
      <c r="M10" s="80"/>
      <c r="N10" s="80"/>
      <c r="O10" s="80"/>
      <c r="P10"/>
      <c r="Q10" s="72" t="s">
        <v>114</v>
      </c>
      <c r="R10" s="72"/>
      <c r="S10" s="72"/>
      <c r="T10" s="72"/>
      <c r="U10" s="72"/>
      <c r="V10" s="105"/>
      <c r="W10" s="105"/>
    </row>
    <row r="11" spans="1:48" ht="12.2" customHeight="1" x14ac:dyDescent="0.25">
      <c r="A11" s="74"/>
      <c r="B11" s="74"/>
      <c r="C11" s="74"/>
      <c r="D11" s="74"/>
      <c r="E11" s="27" t="s">
        <v>54</v>
      </c>
      <c r="F11" s="28"/>
      <c r="G11" s="28"/>
      <c r="H11" s="28"/>
      <c r="I11" s="28"/>
      <c r="J11" s="28"/>
      <c r="L11" s="82" t="s">
        <v>92</v>
      </c>
      <c r="M11" s="82"/>
      <c r="N11" s="82"/>
      <c r="O11" s="82"/>
      <c r="P11"/>
      <c r="Q11" s="72" t="s">
        <v>115</v>
      </c>
      <c r="R11" s="72"/>
      <c r="S11" s="72"/>
      <c r="T11" s="72"/>
      <c r="U11" s="72"/>
      <c r="V11" s="105"/>
      <c r="W11" s="105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3"/>
      <c r="M12" s="83"/>
      <c r="N12" s="83"/>
      <c r="O12" s="83"/>
      <c r="P12" s="10"/>
      <c r="Q12" s="73"/>
      <c r="R12" s="73"/>
      <c r="S12" s="73"/>
      <c r="T12" s="73"/>
      <c r="U12" s="73"/>
      <c r="V12" s="105"/>
      <c r="W12" s="105"/>
    </row>
    <row r="13" spans="1:48" ht="11.1" customHeight="1" thickBot="1" x14ac:dyDescent="0.3">
      <c r="E13" s="78" t="s">
        <v>55</v>
      </c>
      <c r="F13" s="78"/>
      <c r="G13" s="78"/>
      <c r="H13" s="78"/>
      <c r="I13" s="78"/>
      <c r="J13" s="78"/>
      <c r="K13" s="78"/>
      <c r="L13" s="78"/>
      <c r="M13" s="78"/>
      <c r="N13" s="11"/>
      <c r="O13" s="11" t="s">
        <v>8</v>
      </c>
      <c r="P13" s="78" t="s">
        <v>9</v>
      </c>
      <c r="Q13" s="78"/>
      <c r="R13" s="78"/>
      <c r="S13" s="78"/>
      <c r="T13" s="79"/>
      <c r="U13" s="103" t="s">
        <v>10</v>
      </c>
      <c r="V13" s="103"/>
      <c r="W13" s="10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86</v>
      </c>
      <c r="F15" s="16" t="s">
        <v>119</v>
      </c>
      <c r="G15" s="16"/>
      <c r="H15" s="16" t="s">
        <v>81</v>
      </c>
      <c r="I15" s="16" t="s">
        <v>116</v>
      </c>
      <c r="J15" s="16" t="s">
        <v>91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3"/>
      <c r="V15" s="93"/>
      <c r="W15" s="36" t="s">
        <v>84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1" si="0">IF(E$15="","",E$15)</f>
        <v>2110109</v>
      </c>
      <c r="F17" s="47" t="s">
        <v>119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411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IF(W17="","p0",INDEX(Y$13:AS50,1,MATCH(MAXA(Y17:AS17),Y17:AS17)))</f>
        <v>00</v>
      </c>
      <c r="N17" s="43"/>
      <c r="O17" s="67" t="s">
        <v>73</v>
      </c>
      <c r="P17" s="62"/>
      <c r="Q17" s="44" t="s">
        <v>93</v>
      </c>
      <c r="R17" s="44" t="s">
        <v>41</v>
      </c>
      <c r="S17" s="45" t="s">
        <v>71</v>
      </c>
      <c r="T17" s="66">
        <v>1</v>
      </c>
      <c r="U17" s="92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2110109_DSP_E_411_000_0000_00_ZD.xls</v>
      </c>
      <c r="V17" s="92"/>
      <c r="W17" s="46">
        <f>IF(MAXA(Y17:AS17)=0,"",MAX(Y17:AS17))</f>
        <v>45011</v>
      </c>
      <c r="X17" s="17"/>
      <c r="Y17" s="52">
        <v>45011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2110109_DSP__E_411__0000_00_ZD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">
        <v>119</v>
      </c>
      <c r="G18" s="47" t="str">
        <f t="shared" si="0"/>
        <v/>
      </c>
      <c r="H18" s="47" t="str">
        <f t="shared" si="0"/>
        <v>E</v>
      </c>
      <c r="I18" s="47" t="str">
        <f t="shared" si="0"/>
        <v>411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IF(W18="","p0",INDEX(Y$13:AS47,1,MATCH(MAXA(Y18:AS18),Y18:AS18)))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4</v>
      </c>
      <c r="U18" s="92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2110109_DSP_E_411_000_1001_00_TS.doc</v>
      </c>
      <c r="V18" s="92"/>
      <c r="W18" s="46">
        <f>IF(MAXA(Y18:AS18)=0,"",MAX(Y18:AS18))</f>
        <v>45011</v>
      </c>
      <c r="X18" s="17"/>
      <c r="Y18" s="52">
        <v>45011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2110109_DSP__E_411__1001_00_TS</v>
      </c>
    </row>
    <row r="19" spans="1:48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411</v>
      </c>
      <c r="J20" s="47" t="str">
        <f t="shared" si="0"/>
        <v>000</v>
      </c>
      <c r="K20" s="47" t="str">
        <f t="shared" si="0"/>
        <v/>
      </c>
      <c r="L20" s="59" t="s">
        <v>87</v>
      </c>
      <c r="M20" s="43" t="str">
        <f>IF(W20="","p0",INDEX(Y$13:AS50,1,MATCH(MAXA(Y20:AS20),Y20:AS20)))</f>
        <v>00</v>
      </c>
      <c r="N20" s="43"/>
      <c r="O20" s="67" t="s">
        <v>94</v>
      </c>
      <c r="P20" s="62"/>
      <c r="Q20" s="44" t="s">
        <v>96</v>
      </c>
      <c r="R20" s="44" t="s">
        <v>41</v>
      </c>
      <c r="S20" s="45" t="s">
        <v>71</v>
      </c>
      <c r="T20" s="66">
        <v>2</v>
      </c>
      <c r="U20" s="92" t="str">
        <f t="shared" ref="U20:U21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2110109_DSP_E_411_000_2001_00_VKS.xls</v>
      </c>
      <c r="V20" s="92"/>
      <c r="W20" s="46">
        <f t="shared" ref="W20:W21" si="4">IF(MAXA(Y20:AS20)=0,"",MAX(Y20:AS20))</f>
        <v>45011</v>
      </c>
      <c r="X20" s="17"/>
      <c r="Y20" s="52">
        <v>45011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" si="5">IF(F20="","",IF(N20="",CONCATENATE(E20,"_",F20,"_",G20,"_",H20,"_",I20,"_",K20,"_",L20,"_",M20,"_",Q20),CONCATENATE(E20,"_",F20,"_",G20,"_",H20,"_",I20,"_",K20,"_",L20,"_",M20,N20,"_",Q20)))</f>
        <v>2110109_DSP__E_411__2001_00_VKS</v>
      </c>
    </row>
    <row r="21" spans="1:48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411</v>
      </c>
      <c r="J21" s="47" t="str">
        <f t="shared" si="0"/>
        <v>000</v>
      </c>
      <c r="K21" s="47" t="str">
        <f t="shared" si="0"/>
        <v/>
      </c>
      <c r="L21" s="59" t="s">
        <v>88</v>
      </c>
      <c r="M21" s="43" t="str">
        <f>IF(W21="","p0",INDEX(Y$13:AS51,1,MATCH(MAXA(Y21:AS21),Y21:AS21)))</f>
        <v>00</v>
      </c>
      <c r="N21" s="43"/>
      <c r="O21" s="67" t="s">
        <v>95</v>
      </c>
      <c r="P21" s="62"/>
      <c r="Q21" s="44" t="s">
        <v>97</v>
      </c>
      <c r="R21" s="44" t="s">
        <v>41</v>
      </c>
      <c r="S21" s="45" t="s">
        <v>71</v>
      </c>
      <c r="T21" s="66">
        <v>2</v>
      </c>
      <c r="U21" s="92" t="str">
        <f t="shared" si="3"/>
        <v>2110109_DSP_E_411_000_2002_00_ZVS.xls</v>
      </c>
      <c r="V21" s="92"/>
      <c r="W21" s="46">
        <f t="shared" si="4"/>
        <v>45011</v>
      </c>
      <c r="X21" s="17"/>
      <c r="Y21" s="52">
        <v>45011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ref="AV21" si="6">IF(F21="","",IF(N21="",CONCATENATE(E21,"_",F21,"_",G21,"_",H21,"_",I21,"_",K21,"_",L21,"_",M21,"_",Q21),CONCATENATE(E21,"_",F21,"_",G21,"_",H21,"_",I21,"_",K21,"_",L21,"_",M21,N21,"_",Q21)))</f>
        <v>2110109_DSP__E_411__2002_00_ZVS</v>
      </c>
    </row>
    <row r="22" spans="1:48" x14ac:dyDescent="0.25">
      <c r="A22" s="57" t="s">
        <v>70</v>
      </c>
      <c r="B22" s="56"/>
      <c r="C22" s="56"/>
      <c r="D22" s="60"/>
      <c r="E22" s="68" t="s">
        <v>43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40"/>
      <c r="T22" s="64"/>
      <c r="U22" s="41"/>
      <c r="V22" s="41"/>
      <c r="W22" s="4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V22" s="55" t="str">
        <f t="shared" ref="AV22" si="7">IF(F22="","",IF(N22="",CONCATENATE(E22,"_",F22,"_",G22,"_",H22,"_",I22,"_",K22,"_",L22,"_",M22,"_",Q22),CONCATENATE(E22,"_",F22,"_",G22,"_",H22,"_",I22,"_",K22,"_",L22,"_",M22,N22,"_",Q22)))</f>
        <v/>
      </c>
    </row>
    <row r="23" spans="1:48" x14ac:dyDescent="0.25">
      <c r="A23" s="57" t="s">
        <v>78</v>
      </c>
      <c r="B23" s="57"/>
      <c r="C23" s="57"/>
      <c r="D23" s="61"/>
      <c r="E23" s="43" t="str">
        <f t="shared" ref="E23:K26" si="8">IF(E$15="","",E$15)</f>
        <v>2110109</v>
      </c>
      <c r="F23" s="43" t="str">
        <f t="shared" si="8"/>
        <v>DSP</v>
      </c>
      <c r="G23" s="43" t="str">
        <f t="shared" si="8"/>
        <v/>
      </c>
      <c r="H23" s="43" t="str">
        <f t="shared" si="8"/>
        <v>E</v>
      </c>
      <c r="I23" s="43" t="str">
        <f t="shared" si="8"/>
        <v>411</v>
      </c>
      <c r="J23" s="43" t="str">
        <f t="shared" si="8"/>
        <v>000</v>
      </c>
      <c r="K23" s="47" t="str">
        <f t="shared" si="8"/>
        <v/>
      </c>
      <c r="L23" s="59" t="s">
        <v>98</v>
      </c>
      <c r="M23" s="43" t="str">
        <f>IF(W23="","p0",INDEX(Y$13:AS47,1,MATCH(MAXA(Y23:AS23),Y23:AS23)))</f>
        <v>00</v>
      </c>
      <c r="N23" s="43"/>
      <c r="O23" s="67" t="s">
        <v>102</v>
      </c>
      <c r="P23" s="62"/>
      <c r="Q23" s="44" t="s">
        <v>109</v>
      </c>
      <c r="R23" s="44" t="s">
        <v>77</v>
      </c>
      <c r="S23" s="44" t="s">
        <v>106</v>
      </c>
      <c r="T23" s="65">
        <v>4</v>
      </c>
      <c r="U23" s="92" t="str">
        <f t="shared" ref="U23:U26" si="9">IF(D23="",IF(K23="",CONCATENATE(E23,"_",F23,"_",H23,"_",I23,"_",J23,"_",L23,"_",M23,"_",Q23,".",R23),CONCATENATE(E23,"_",F23,"_",H23,"_",I23,"_",J23,"_",L23,"_",M23,"_",Q23,".",R23)),IF(K23="",CONCATENATE(E23,"_",F23,"_",H23,"_",I23,"_",J23,"_",L23,"_",M23,"_",Q23,".",R23),CONCATENATE(E23,"_",F23,"_",H23,"_",I23,"_",J23,"_",L23,"_",M23,"_",Q23,".",R23)))</f>
        <v>2110109_DSP_E_411_000_3001_00_SITUACIA.dwg</v>
      </c>
      <c r="V23" s="92"/>
      <c r="W23" s="46">
        <f t="shared" ref="W23" si="10">IF(MAXA(Y23:AS23)=0,"",MAX(Y23:AS23))</f>
        <v>45011</v>
      </c>
      <c r="X23" s="17"/>
      <c r="Y23" s="52">
        <v>45011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:AV26" si="11">IF(F23="","",IF(N23="",CONCATENATE(E23,"_",F23,"_",G23,"_",H23,"_",I23,"_",K23,"_",L23,"_",M23,"_",Q23),CONCATENATE(E23,"_",F23,"_",G23,"_",H23,"_",I23,"_",K23,"_",L23,"_",M23,N23,"_",Q23)))</f>
        <v>2110109_DSP__E_411__3001_00_SITUACIA</v>
      </c>
    </row>
    <row r="24" spans="1:48" x14ac:dyDescent="0.25">
      <c r="A24" s="57" t="s">
        <v>78</v>
      </c>
      <c r="B24" s="57"/>
      <c r="C24" s="57"/>
      <c r="D24" s="61"/>
      <c r="E24" s="43" t="str">
        <f t="shared" si="8"/>
        <v>2110109</v>
      </c>
      <c r="F24" s="43" t="str">
        <f t="shared" si="8"/>
        <v>DSP</v>
      </c>
      <c r="G24" s="43" t="str">
        <f t="shared" si="8"/>
        <v/>
      </c>
      <c r="H24" s="43" t="str">
        <f t="shared" si="8"/>
        <v>E</v>
      </c>
      <c r="I24" s="43" t="str">
        <f t="shared" si="8"/>
        <v>411</v>
      </c>
      <c r="J24" s="43" t="str">
        <f t="shared" si="8"/>
        <v>000</v>
      </c>
      <c r="K24" s="47" t="str">
        <f t="shared" si="8"/>
        <v/>
      </c>
      <c r="L24" s="59" t="s">
        <v>99</v>
      </c>
      <c r="M24" s="43" t="str">
        <f>IF(W24="","p0",INDEX(Y$13:AS53,1,MATCH(MAXA(Y24:AS24),Y24:AS24)))</f>
        <v>00</v>
      </c>
      <c r="N24" s="43"/>
      <c r="O24" s="67" t="s">
        <v>103</v>
      </c>
      <c r="P24" s="62"/>
      <c r="Q24" s="44" t="s">
        <v>110</v>
      </c>
      <c r="R24" s="44" t="s">
        <v>77</v>
      </c>
      <c r="S24" s="44" t="s">
        <v>107</v>
      </c>
      <c r="T24" s="65">
        <v>4</v>
      </c>
      <c r="U24" s="92" t="str">
        <f t="shared" si="9"/>
        <v>2110109_DSP_E_411_000_3002_00_PP.dwg</v>
      </c>
      <c r="V24" s="92"/>
      <c r="W24" s="46">
        <f t="shared" ref="W24" si="12">IF(MAXA(Y24:AS24)=0,"",MAX(Y24:AS24))</f>
        <v>45011</v>
      </c>
      <c r="X24" s="17"/>
      <c r="Y24" s="52">
        <v>45011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si="11"/>
        <v>2110109_DSP__E_411__3002_00_PP</v>
      </c>
    </row>
    <row r="25" spans="1:48" x14ac:dyDescent="0.25">
      <c r="A25" s="57" t="s">
        <v>78</v>
      </c>
      <c r="B25" s="57"/>
      <c r="C25" s="57"/>
      <c r="D25" s="61"/>
      <c r="E25" s="43" t="str">
        <f t="shared" si="8"/>
        <v>2110109</v>
      </c>
      <c r="F25" s="43" t="str">
        <f t="shared" si="8"/>
        <v>DSP</v>
      </c>
      <c r="G25" s="43" t="str">
        <f t="shared" si="8"/>
        <v/>
      </c>
      <c r="H25" s="43" t="str">
        <f t="shared" si="8"/>
        <v>E</v>
      </c>
      <c r="I25" s="43" t="str">
        <f t="shared" si="8"/>
        <v>411</v>
      </c>
      <c r="J25" s="43" t="str">
        <f t="shared" si="8"/>
        <v>000</v>
      </c>
      <c r="K25" s="47" t="str">
        <f t="shared" si="8"/>
        <v/>
      </c>
      <c r="L25" s="59" t="s">
        <v>100</v>
      </c>
      <c r="M25" s="43" t="str">
        <f>IF(W25="","p0",INDEX(Y$13:AS54,1,MATCH(MAXA(Y25:AS25),Y25:AS25)))</f>
        <v>00</v>
      </c>
      <c r="N25" s="43"/>
      <c r="O25" s="67" t="s">
        <v>104</v>
      </c>
      <c r="P25" s="62"/>
      <c r="Q25" s="44" t="s">
        <v>111</v>
      </c>
      <c r="R25" s="44" t="s">
        <v>77</v>
      </c>
      <c r="S25" s="44" t="s">
        <v>108</v>
      </c>
      <c r="T25" s="65">
        <v>3</v>
      </c>
      <c r="U25" s="92" t="str">
        <f t="shared" si="9"/>
        <v>2110109_DSP_E_411_000_3003_00_SACHTA.dwg</v>
      </c>
      <c r="V25" s="92"/>
      <c r="W25" s="46">
        <f t="shared" ref="W25:W26" si="13">IF(MAXA(Y25:AS25)=0,"",MAX(Y25:AS25))</f>
        <v>45011</v>
      </c>
      <c r="X25" s="17"/>
      <c r="Y25" s="52">
        <v>45011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11"/>
        <v>2110109_DSP__E_411__3003_00_SACHTA</v>
      </c>
    </row>
    <row r="26" spans="1:48" x14ac:dyDescent="0.25">
      <c r="A26" s="57" t="s">
        <v>78</v>
      </c>
      <c r="B26" s="57"/>
      <c r="C26" s="57"/>
      <c r="D26" s="61"/>
      <c r="E26" s="43" t="str">
        <f t="shared" si="8"/>
        <v>2110109</v>
      </c>
      <c r="F26" s="43" t="str">
        <f t="shared" si="8"/>
        <v>DSP</v>
      </c>
      <c r="G26" s="43" t="str">
        <f t="shared" si="8"/>
        <v/>
      </c>
      <c r="H26" s="43" t="str">
        <f t="shared" si="8"/>
        <v>E</v>
      </c>
      <c r="I26" s="43" t="str">
        <f t="shared" si="8"/>
        <v>411</v>
      </c>
      <c r="J26" s="43" t="str">
        <f t="shared" si="8"/>
        <v>000</v>
      </c>
      <c r="K26" s="47" t="str">
        <f t="shared" si="8"/>
        <v/>
      </c>
      <c r="L26" s="59" t="s">
        <v>101</v>
      </c>
      <c r="M26" s="43" t="str">
        <f>IF(W26="","p0",INDEX(Y$13:AS55,1,MATCH(MAXA(Y26:AS26),Y26:AS26)))</f>
        <v>00</v>
      </c>
      <c r="N26" s="43"/>
      <c r="O26" s="67" t="s">
        <v>105</v>
      </c>
      <c r="P26" s="62"/>
      <c r="Q26" s="44" t="s">
        <v>112</v>
      </c>
      <c r="R26" s="44" t="s">
        <v>77</v>
      </c>
      <c r="S26" s="44" t="s">
        <v>108</v>
      </c>
      <c r="T26" s="65">
        <v>2</v>
      </c>
      <c r="U26" s="92" t="str">
        <f t="shared" si="9"/>
        <v>2110109_DSP_E_411_000_3004_00_ULOZENIE.dwg</v>
      </c>
      <c r="V26" s="92"/>
      <c r="W26" s="46">
        <f t="shared" si="13"/>
        <v>45011</v>
      </c>
      <c r="X26" s="17"/>
      <c r="Y26" s="52">
        <v>45011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1"/>
        <v>2110109_DSP__E_411__3004_00_ULOZENIE</v>
      </c>
    </row>
    <row r="27" spans="1:48" x14ac:dyDescent="0.25">
      <c r="A27" s="57"/>
      <c r="B27" s="57"/>
      <c r="C27" s="57"/>
      <c r="D27" s="61"/>
      <c r="E27" s="43"/>
      <c r="F27" s="43"/>
      <c r="G27" s="43"/>
      <c r="H27" s="43"/>
      <c r="I27" s="43"/>
      <c r="J27" s="43"/>
      <c r="K27" s="47"/>
      <c r="L27" s="59"/>
      <c r="M27" s="43"/>
      <c r="N27" s="43"/>
      <c r="O27" s="67"/>
      <c r="P27" s="62"/>
      <c r="Q27" s="44"/>
      <c r="R27" s="44"/>
      <c r="S27" s="44"/>
      <c r="T27" s="65"/>
      <c r="U27" s="90"/>
      <c r="V27" s="91"/>
      <c r="W27" s="46"/>
      <c r="X27" s="17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/>
    </row>
    <row r="28" spans="1:48" x14ac:dyDescent="0.25">
      <c r="B28" s="15"/>
      <c r="O28" s="80"/>
      <c r="P28" s="80"/>
      <c r="Q28" s="63"/>
      <c r="R28" s="63"/>
      <c r="S28" s="69" t="s">
        <v>82</v>
      </c>
      <c r="T28" s="48">
        <f>SUM(T17:T27)</f>
        <v>22</v>
      </c>
      <c r="U28" s="89"/>
      <c r="V28" s="89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B29" s="4" t="s">
        <v>44</v>
      </c>
      <c r="S29" s="14"/>
      <c r="U29" s="88"/>
      <c r="V29" s="88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88"/>
      <c r="V30" s="88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88"/>
      <c r="V31" s="88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O32" s="4" t="s">
        <v>47</v>
      </c>
      <c r="S32" s="14"/>
      <c r="U32" s="88"/>
      <c r="V32" s="88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88"/>
      <c r="V33" s="88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88"/>
      <c r="V34" s="88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88"/>
      <c r="V35" s="88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88"/>
      <c r="V36" s="88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88"/>
      <c r="V37" s="88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88"/>
      <c r="V38" s="88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88"/>
      <c r="V39" s="88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93"/>
      <c r="V40" s="93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U41" s="93"/>
      <c r="V41" s="93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</row>
    <row r="176" spans="23:48" x14ac:dyDescent="0.25">
      <c r="W176" s="35"/>
    </row>
  </sheetData>
  <sheetProtection insertRows="0" deleteRows="0" selectLockedCells="1"/>
  <protectedRanges>
    <protectedRange sqref="A22 U23:V27 A17:XFD18 A20:XFD21 Y23:Y27" name="Oblast1" securityDescriptor="O:WDG:WDD:(A;;CC;;;WD)"/>
    <protectedRange sqref="L23:N27 B23:J27 AA23:XFD27 X23:X27 Q23:S27" name="Oblast3_1"/>
    <protectedRange sqref="T23:T27 Z23:Z27 A23:A27 K23:K27 O23:P27" name="Oblast1_2" securityDescriptor="O:WDG:WDD:(A;;CC;;;WD)"/>
    <protectedRange sqref="W23:W27" name="Oblast2_1_1"/>
  </protectedRanges>
  <autoFilter ref="W14:AV14" xr:uid="{00000000-0009-0000-0000-000000000000}"/>
  <mergeCells count="49">
    <mergeCell ref="Z2:Z3"/>
    <mergeCell ref="Q2:U3"/>
    <mergeCell ref="Q4:U6"/>
    <mergeCell ref="O28:P28"/>
    <mergeCell ref="U18:V18"/>
    <mergeCell ref="U24:V24"/>
    <mergeCell ref="O14:P14"/>
    <mergeCell ref="L4:O4"/>
    <mergeCell ref="L5:O5"/>
    <mergeCell ref="U17:V17"/>
    <mergeCell ref="U14:V14"/>
    <mergeCell ref="U15:V15"/>
    <mergeCell ref="V4:V5"/>
    <mergeCell ref="V2:V3"/>
    <mergeCell ref="U13:W13"/>
    <mergeCell ref="V8:W12"/>
    <mergeCell ref="U41:V41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U29:V29"/>
    <mergeCell ref="U28:V28"/>
    <mergeCell ref="U27:V27"/>
    <mergeCell ref="U21:V21"/>
    <mergeCell ref="U20:V20"/>
    <mergeCell ref="U25:V25"/>
    <mergeCell ref="U23:V23"/>
    <mergeCell ref="U26:V26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L2:O2"/>
    <mergeCell ref="L3:O3"/>
  </mergeCells>
  <phoneticPr fontId="9" type="noConversion"/>
  <conditionalFormatting sqref="E16:W174 AV16:AV174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2023-03-11T10:18:49Z</cp:lastPrinted>
  <dcterms:created xsi:type="dcterms:W3CDTF">2015-12-21T15:42:21Z</dcterms:created>
  <dcterms:modified xsi:type="dcterms:W3CDTF">2023-11-07T08:54:10Z</dcterms:modified>
</cp:coreProperties>
</file>